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TYCP0112.TOYO-CAP\Downloads\"/>
    </mc:Choice>
  </mc:AlternateContent>
  <xr:revisionPtr revIDLastSave="0" documentId="13_ncr:1_{2D6B024D-E2C4-4D39-8EE0-B33ADB13C98E}" xr6:coauthVersionLast="47" xr6:coauthVersionMax="47" xr10:uidLastSave="{00000000-0000-0000-0000-000000000000}"/>
  <bookViews>
    <workbookView xWindow="-108" yWindow="-108" windowWidth="23256" windowHeight="12456" activeTab="1" xr2:uid="{DEB60815-685F-4D6A-841D-F4C459477E92}"/>
  </bookViews>
  <sheets>
    <sheet name="24年度_様式4" sheetId="1" r:id="rId1"/>
    <sheet name="25年度_様式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2" l="1"/>
  <c r="S4" i="2"/>
  <c r="T4" i="2"/>
  <c r="U4" i="2"/>
  <c r="V4" i="2"/>
  <c r="W4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5" i="2"/>
  <c r="L4" i="2" l="1"/>
  <c r="O4" i="2" s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L4" i="1"/>
  <c r="R4" i="1" s="1"/>
  <c r="P4" i="2" l="1"/>
  <c r="M4" i="2"/>
  <c r="Q4" i="2" s="1"/>
  <c r="N4" i="2"/>
  <c r="M4" i="1"/>
  <c r="N4" i="1"/>
  <c r="O4" i="1"/>
  <c r="P4" i="1"/>
</calcChain>
</file>

<file path=xl/sharedStrings.xml><?xml version="1.0" encoding="utf-8"?>
<sst xmlns="http://schemas.openxmlformats.org/spreadsheetml/2006/main" count="439" uniqueCount="62">
  <si>
    <t>薬剤区分</t>
    <rPh sb="0" eb="4">
      <t>ヤクザイクブン</t>
    </rPh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</si>
  <si>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</si>
  <si>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</si>
  <si>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</si>
  <si>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</si>
  <si>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3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</si>
  <si>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</si>
  <si>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</si>
  <si>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</si>
  <si>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3"/>
  </si>
  <si>
    <t>度更新分</t>
    <rPh sb="0" eb="1">
      <t>ド</t>
    </rPh>
    <rPh sb="1" eb="3">
      <t>コウシン</t>
    </rPh>
    <rPh sb="3" eb="4">
      <t>ブン</t>
    </rPh>
    <phoneticPr fontId="3"/>
  </si>
  <si>
    <t>供給計画に対する実績の指数</t>
    <phoneticPr fontId="3"/>
  </si>
  <si>
    <t>内用薬</t>
    <rPh sb="0" eb="3">
      <t>ナイヨウヤク</t>
    </rPh>
    <phoneticPr fontId="3"/>
  </si>
  <si>
    <t>3399004M1018</t>
  </si>
  <si>
    <t>3399004M1425</t>
  </si>
  <si>
    <t>東洋カプセル株式会社</t>
    <rPh sb="0" eb="2">
      <t>トウヨウ</t>
    </rPh>
    <rPh sb="6" eb="10">
      <t>カブシキガイシャ</t>
    </rPh>
    <phoneticPr fontId="3"/>
  </si>
  <si>
    <t>イコサペント酸エチルカプセル300㎎「杏林」</t>
  </si>
  <si>
    <t>①増加傾向</t>
    <rPh sb="1" eb="3">
      <t>ゾウカ</t>
    </rPh>
    <phoneticPr fontId="3"/>
  </si>
  <si>
    <t>3399004M2030</t>
  </si>
  <si>
    <t>イコサペント酸エチル粒状カプセル300㎎「TC」</t>
  </si>
  <si>
    <t>②減少傾向</t>
    <rPh sb="1" eb="3">
      <t>ゲンショウ</t>
    </rPh>
    <rPh sb="3" eb="5">
      <t>ケイコウ</t>
    </rPh>
    <phoneticPr fontId="3"/>
  </si>
  <si>
    <t>3399004M3010</t>
  </si>
  <si>
    <t>3399004M3045</t>
  </si>
  <si>
    <t>イコサペント酸エチル粒状カプセル600㎎「TC」</t>
  </si>
  <si>
    <t>3399004M4017</t>
  </si>
  <si>
    <t>3399004M4041</t>
  </si>
  <si>
    <t>イコサペント酸エチル粒状カプセル900㎎「TC」</t>
  </si>
  <si>
    <t>3999004M3129</t>
  </si>
  <si>
    <t>シクロスポリンカプセル10㎎「TC」</t>
  </si>
  <si>
    <t>3999004M4010</t>
  </si>
  <si>
    <t>3999004M4125</t>
  </si>
  <si>
    <t>シクロスポリンカプセル25㎎「TC」</t>
  </si>
  <si>
    <t>3999004M5121</t>
  </si>
  <si>
    <t>シクロスポリンカプセル50㎎「TC」</t>
  </si>
  <si>
    <t>2354003F2014</t>
  </si>
  <si>
    <t>2354003F2456</t>
  </si>
  <si>
    <t>センノシド錠12㎎「杏林」</t>
    <rPh sb="5" eb="6">
      <t>ジョウ</t>
    </rPh>
    <rPh sb="10" eb="12">
      <t>キョウリン</t>
    </rPh>
    <phoneticPr fontId="3"/>
  </si>
  <si>
    <t>1129009F1017</t>
  </si>
  <si>
    <t>1129009F1360</t>
  </si>
  <si>
    <t>ゾルピデム酒石酸塩錠5㎎「NPI」</t>
    <rPh sb="5" eb="8">
      <t>シュセキサン</t>
    </rPh>
    <rPh sb="8" eb="9">
      <t>エン</t>
    </rPh>
    <rPh sb="9" eb="10">
      <t>ジョウ</t>
    </rPh>
    <phoneticPr fontId="3"/>
  </si>
  <si>
    <t>1129009F2366</t>
  </si>
  <si>
    <t>ゾルピデム酒石酸塩錠10㎎「NPI」</t>
    <rPh sb="5" eb="8">
      <t>シュセキサン</t>
    </rPh>
    <rPh sb="8" eb="9">
      <t>エン</t>
    </rPh>
    <rPh sb="9" eb="10">
      <t>ジョウ</t>
    </rPh>
    <phoneticPr fontId="3"/>
  </si>
  <si>
    <t>⑤横這い</t>
    <rPh sb="1" eb="3">
      <t>ヨコバ</t>
    </rPh>
    <phoneticPr fontId="3"/>
  </si>
  <si>
    <t>2499011M1078</t>
  </si>
  <si>
    <t>デュタステリドカプセル0.5㎎AV「TC」</t>
  </si>
  <si>
    <t>1149117F1012</t>
  </si>
  <si>
    <t>1149117F1080</t>
  </si>
  <si>
    <t>トアラセット配合錠「TC」</t>
    <rPh sb="6" eb="8">
      <t>ハイゴウ</t>
    </rPh>
    <rPh sb="8" eb="9">
      <t>ジョウ</t>
    </rPh>
    <phoneticPr fontId="3"/>
  </si>
  <si>
    <t>2190006M2012</t>
  </si>
  <si>
    <t>2190006M2241</t>
  </si>
  <si>
    <t>トコフェロールニコチン酸エステルカプセル200㎎「TC」</t>
    <rPh sb="11" eb="12">
      <t>サン</t>
    </rPh>
    <phoneticPr fontId="3"/>
  </si>
  <si>
    <t>6250019F1292</t>
  </si>
  <si>
    <t>バラシクロビル錠500㎎「日本臓器」</t>
    <rPh sb="7" eb="8">
      <t>ジョウ</t>
    </rPh>
    <rPh sb="13" eb="15">
      <t>ニホン</t>
    </rPh>
    <rPh sb="15" eb="17">
      <t>ゾウキ</t>
    </rPh>
    <phoneticPr fontId="3"/>
  </si>
  <si>
    <t>－</t>
    <phoneticPr fontId="3"/>
  </si>
  <si>
    <t>【様式4】</t>
    <rPh sb="1" eb="3">
      <t>ヨウシキ</t>
    </rPh>
    <phoneticPr fontId="3"/>
  </si>
  <si>
    <t>供給計画に対する実績の指数</t>
  </si>
  <si>
    <t>-</t>
  </si>
  <si>
    <t>更新日：2024年10月15日</t>
    <rPh sb="0" eb="3">
      <t>コウシンビ</t>
    </rPh>
    <rPh sb="8" eb="9">
      <t>ネン</t>
    </rPh>
    <rPh sb="11" eb="12">
      <t>ガツ</t>
    </rPh>
    <rPh sb="14" eb="15">
      <t>ニチ</t>
    </rPh>
    <phoneticPr fontId="3"/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</si>
  <si>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</si>
  <si>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ー</t>
  </si>
  <si>
    <t>ー</t>
    <phoneticPr fontId="3"/>
  </si>
  <si>
    <t>更新日：2025年10月15日</t>
    <rPh sb="0" eb="3">
      <t>コウシンビ</t>
    </rPh>
    <rPh sb="8" eb="9">
      <t>ネン</t>
    </rPh>
    <rPh sb="11" eb="12">
      <t>ガツ</t>
    </rPh>
    <rPh sb="14" eb="1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</si>
</sst>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_ "/>
    <numFmt numFmtId="178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8" fontId="2" fillId="4" borderId="1" xfId="1" applyFont="1" applyFill="1" applyBorder="1" applyAlignment="1">
      <alignment horizontal="center" vertical="center" wrapText="1"/>
    </xf>
    <xf numFmtId="176" fontId="5" fillId="2" borderId="4" xfId="1" applyNumberFormat="1" applyFont="1" applyFill="1" applyBorder="1" applyAlignment="1">
      <alignment horizontal="right" vertical="center"/>
    </xf>
    <xf numFmtId="38" fontId="5" fillId="2" borderId="0" xfId="1" applyFont="1" applyFill="1" applyAlignment="1">
      <alignment horizontal="left" vertical="center"/>
    </xf>
    <xf numFmtId="176" fontId="5" fillId="5" borderId="5" xfId="1" applyNumberFormat="1" applyFont="1" applyFill="1" applyBorder="1" applyAlignment="1">
      <alignment horizontal="center" vertical="center" wrapText="1"/>
    </xf>
    <xf numFmtId="176" fontId="5" fillId="5" borderId="6" xfId="1" applyNumberFormat="1" applyFont="1" applyFill="1" applyBorder="1" applyAlignment="1">
      <alignment horizontal="center" vertical="center" wrapText="1"/>
    </xf>
    <xf numFmtId="0" fontId="0" fillId="6" borderId="6" xfId="0" applyFill="1" applyBorder="1">
      <alignment vertical="center"/>
    </xf>
    <xf numFmtId="0" fontId="4" fillId="6" borderId="6" xfId="0" applyFont="1" applyFill="1" applyBorder="1">
      <alignment vertical="center"/>
    </xf>
    <xf numFmtId="0" fontId="0" fillId="0" borderId="6" xfId="0" applyBorder="1">
      <alignment vertical="center"/>
    </xf>
    <xf numFmtId="0" fontId="4" fillId="0" borderId="6" xfId="0" applyFont="1" applyBorder="1">
      <alignment vertical="center"/>
    </xf>
    <xf numFmtId="38" fontId="4" fillId="6" borderId="6" xfId="1" applyFont="1" applyFill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2" fillId="6" borderId="5" xfId="1" applyFont="1" applyFill="1" applyBorder="1" applyAlignment="1">
      <alignment horizontal="right" vertical="center" wrapText="1"/>
    </xf>
    <xf numFmtId="38" fontId="2" fillId="0" borderId="5" xfId="1" applyFont="1" applyBorder="1" applyAlignment="1">
      <alignment horizontal="right" vertical="center" wrapText="1"/>
    </xf>
    <xf numFmtId="176" fontId="2" fillId="5" borderId="3" xfId="1" applyNumberFormat="1" applyFon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right" vertical="center"/>
    </xf>
    <xf numFmtId="177" fontId="0" fillId="0" borderId="6" xfId="0" applyNumberFormat="1" applyBorder="1">
      <alignment vertical="center"/>
    </xf>
    <xf numFmtId="55" fontId="0" fillId="2" borderId="0" xfId="0" applyNumberFormat="1" applyFill="1">
      <alignment vertical="center"/>
    </xf>
    <xf numFmtId="0" fontId="0" fillId="2" borderId="0" xfId="0" applyFill="1">
      <alignment vertical="center"/>
    </xf>
    <xf numFmtId="176" fontId="5" fillId="5" borderId="7" xfId="1" applyNumberFormat="1" applyFont="1" applyFill="1" applyBorder="1" applyAlignment="1">
      <alignment horizontal="center" vertical="center" wrapText="1"/>
    </xf>
    <xf numFmtId="176" fontId="2" fillId="5" borderId="8" xfId="1" applyNumberFormat="1" applyFont="1" applyFill="1" applyBorder="1" applyAlignment="1">
      <alignment horizontal="center" vertical="center" wrapText="1"/>
    </xf>
    <xf numFmtId="177" fontId="0" fillId="0" borderId="7" xfId="0" applyNumberFormat="1" applyBorder="1" applyAlignment="1">
      <alignment horizontal="right" vertical="center"/>
    </xf>
    <xf numFmtId="177" fontId="0" fillId="0" borderId="7" xfId="0" applyNumberFormat="1" applyBorder="1">
      <alignment vertical="center"/>
    </xf>
    <xf numFmtId="178" fontId="0" fillId="0" borderId="6" xfId="0" applyNumberFormat="1" applyBorder="1" applyAlignment="1">
      <alignment horizontal="right" vertical="center"/>
    </xf>
    <xf numFmtId="0" fontId="0" fillId="5" borderId="6" xfId="0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38" fontId="4" fillId="6" borderId="5" xfId="1" applyFont="1" applyFill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17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35F9-CCA9-48C4-B062-19E45733F3FF}">
  <dimension ref="B1:X18"/>
  <sheetViews>
    <sheetView topLeftCell="A4" zoomScale="85" zoomScaleNormal="85" workbookViewId="0">
      <selection activeCell="L6" sqref="L6"/>
    </sheetView>
  </sheetViews>
  <sheetFormatPr defaultRowHeight="18" x14ac:dyDescent="0.45"/>
  <cols>
    <col min="2" max="2" width="8.69921875" customWidth="1"/>
    <col min="3" max="3" width="15.09765625" customWidth="1"/>
    <col min="4" max="4" width="15.5" bestFit="1" customWidth="1"/>
    <col min="5" max="5" width="20.09765625" bestFit="1" customWidth="1"/>
    <col min="6" max="6" width="47.5" customWidth="1"/>
    <col min="7" max="7" width="10.3984375" bestFit="1" customWidth="1"/>
    <col min="8" max="8" width="17.69921875" customWidth="1"/>
    <col min="9" max="10" width="17.59765625" customWidth="1"/>
    <col min="11" max="11" width="13.59765625" customWidth="1"/>
    <col min="12" max="12" width="24.5" customWidth="1"/>
    <col min="13" max="13" width="26" bestFit="1" customWidth="1"/>
    <col min="14" max="14" width="24.8984375" customWidth="1"/>
    <col min="15" max="18" width="26" bestFit="1" customWidth="1"/>
    <col min="19" max="19" width="25.69921875" customWidth="1"/>
    <col min="20" max="20" width="26" customWidth="1"/>
    <col min="21" max="21" width="25.8984375" customWidth="1"/>
    <col min="22" max="24" width="26" customWidth="1"/>
  </cols>
  <sheetData>
    <row r="1" spans="2:24" ht="27" thickBot="1" x14ac:dyDescent="0.5">
      <c r="B1" s="30" t="s">
        <v>54</v>
      </c>
    </row>
    <row r="2" spans="2:24" ht="18.600000000000001" thickBot="1" x14ac:dyDescent="0.5">
      <c r="B2" t="s">
        <v>57</v>
      </c>
      <c r="L2" s="6">
        <v>45383</v>
      </c>
      <c r="M2" s="7" t="s">
        <v>10</v>
      </c>
      <c r="S2" s="21">
        <v>45566</v>
      </c>
      <c r="T2" s="22" t="s">
        <v>10</v>
      </c>
    </row>
    <row r="3" spans="2:24" x14ac:dyDescent="0.45">
      <c r="L3" s="8" t="s">
        <v>11</v>
      </c>
      <c r="M3" s="9" t="s">
        <v>11</v>
      </c>
      <c r="N3" s="9" t="s">
        <v>11</v>
      </c>
      <c r="O3" s="9" t="s">
        <v>11</v>
      </c>
      <c r="P3" s="9" t="s">
        <v>11</v>
      </c>
      <c r="Q3" s="9" t="s">
        <v>11</v>
      </c>
      <c r="R3" s="23" t="s">
        <v>11</v>
      </c>
      <c r="S3" s="28" t="s">
        <v>55</v>
      </c>
      <c r="T3" s="28" t="s">
        <v>55</v>
      </c>
      <c r="U3" s="28" t="s">
        <v>55</v>
      </c>
      <c r="V3" s="28" t="s">
        <v>55</v>
      </c>
      <c r="W3" s="28" t="s">
        <v>55</v>
      </c>
      <c r="X3" s="28" t="s">
        <v>55</v>
      </c>
    </row>
    <row r="4" spans="2:24" ht="63" customHeight="1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18">
        <f>L2-186</f>
        <v>45197</v>
      </c>
      <c r="M4" s="18">
        <f>L4+31</f>
        <v>45228</v>
      </c>
      <c r="N4" s="18">
        <f>L4+62</f>
        <v>45259</v>
      </c>
      <c r="O4" s="18">
        <f>L4+93</f>
        <v>45290</v>
      </c>
      <c r="P4" s="18">
        <f>L4+124</f>
        <v>45321</v>
      </c>
      <c r="Q4" s="18">
        <v>45323</v>
      </c>
      <c r="R4" s="24">
        <f>L4+155</f>
        <v>45352</v>
      </c>
      <c r="S4" s="29">
        <v>45383</v>
      </c>
      <c r="T4" s="29">
        <v>45413</v>
      </c>
      <c r="U4" s="29">
        <v>45444</v>
      </c>
      <c r="V4" s="29">
        <v>45474</v>
      </c>
      <c r="W4" s="29">
        <v>45505</v>
      </c>
      <c r="X4" s="29">
        <v>45536</v>
      </c>
    </row>
    <row r="5" spans="2:24" ht="18.600000000000001" thickTop="1" x14ac:dyDescent="0.45"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4">
        <v>638000</v>
      </c>
      <c r="I5" s="14">
        <v>318000</v>
      </c>
      <c r="J5" s="14">
        <v>966000</v>
      </c>
      <c r="K5" s="16">
        <f t="shared" ref="K5:K18" si="0">H5*0.1</f>
        <v>63800</v>
      </c>
      <c r="L5" s="19" t="s">
        <v>53</v>
      </c>
      <c r="M5" s="19" t="s">
        <v>53</v>
      </c>
      <c r="N5" s="20">
        <v>0.99085365853658502</v>
      </c>
      <c r="O5" s="19" t="s">
        <v>53</v>
      </c>
      <c r="P5" s="19" t="s">
        <v>53</v>
      </c>
      <c r="Q5" s="19" t="s">
        <v>53</v>
      </c>
      <c r="R5" s="25" t="s">
        <v>53</v>
      </c>
      <c r="S5" s="27" t="s">
        <v>56</v>
      </c>
      <c r="T5" s="27" t="s">
        <v>56</v>
      </c>
      <c r="U5" s="27" t="s">
        <v>56</v>
      </c>
      <c r="V5" s="27" t="s">
        <v>56</v>
      </c>
      <c r="W5" s="27" t="s">
        <v>56</v>
      </c>
      <c r="X5" s="27" t="s">
        <v>56</v>
      </c>
    </row>
    <row r="6" spans="2:24" x14ac:dyDescent="0.45">
      <c r="B6" s="10" t="s">
        <v>12</v>
      </c>
      <c r="C6" s="11" t="s">
        <v>18</v>
      </c>
      <c r="D6" s="11" t="s">
        <v>18</v>
      </c>
      <c r="E6" s="11" t="s">
        <v>15</v>
      </c>
      <c r="F6" s="11" t="s">
        <v>19</v>
      </c>
      <c r="G6" s="11" t="s">
        <v>20</v>
      </c>
      <c r="H6" s="14">
        <v>1238000</v>
      </c>
      <c r="I6" s="14">
        <v>1534000</v>
      </c>
      <c r="J6" s="14">
        <v>590000</v>
      </c>
      <c r="K6" s="16">
        <f t="shared" si="0"/>
        <v>123800</v>
      </c>
      <c r="L6" s="20">
        <v>1.0034013605442176</v>
      </c>
      <c r="M6" s="20">
        <v>1.0024466494495039</v>
      </c>
      <c r="N6" s="19" t="s">
        <v>53</v>
      </c>
      <c r="O6" s="19" t="s">
        <v>53</v>
      </c>
      <c r="P6" s="20">
        <v>1.0034013605442176</v>
      </c>
      <c r="Q6" s="19" t="s">
        <v>53</v>
      </c>
      <c r="R6" s="25" t="s">
        <v>53</v>
      </c>
      <c r="S6" s="27">
        <v>1.0019699748658379</v>
      </c>
      <c r="T6" s="27" t="s">
        <v>56</v>
      </c>
      <c r="U6" s="27" t="s">
        <v>56</v>
      </c>
      <c r="V6" s="27">
        <v>1.0034013605442176</v>
      </c>
      <c r="W6" s="27">
        <v>1.0034013605442176</v>
      </c>
      <c r="X6" s="27">
        <v>1.0019699748658379</v>
      </c>
    </row>
    <row r="7" spans="2:24" x14ac:dyDescent="0.45">
      <c r="B7" s="10" t="s">
        <v>12</v>
      </c>
      <c r="C7" s="11" t="s">
        <v>21</v>
      </c>
      <c r="D7" s="11" t="s">
        <v>22</v>
      </c>
      <c r="E7" s="11" t="s">
        <v>15</v>
      </c>
      <c r="F7" s="11" t="s">
        <v>23</v>
      </c>
      <c r="G7" s="11" t="s">
        <v>17</v>
      </c>
      <c r="H7" s="14">
        <v>10044000</v>
      </c>
      <c r="I7" s="14">
        <v>12216000</v>
      </c>
      <c r="J7" s="14">
        <v>11160000</v>
      </c>
      <c r="K7" s="16">
        <f t="shared" si="0"/>
        <v>1004400</v>
      </c>
      <c r="L7" s="20">
        <v>0.6386034692299194</v>
      </c>
      <c r="M7" s="20">
        <v>0.17989687065933932</v>
      </c>
      <c r="N7" s="20">
        <v>0.99998717965154293</v>
      </c>
      <c r="O7" s="20">
        <v>1.0002233508453344</v>
      </c>
      <c r="P7" s="20">
        <v>0.73440850738814956</v>
      </c>
      <c r="Q7" s="20">
        <v>0.99984543452219943</v>
      </c>
      <c r="R7" s="25" t="s">
        <v>53</v>
      </c>
      <c r="S7" s="27">
        <v>0.99977161128240266</v>
      </c>
      <c r="T7" s="27">
        <v>0.98571428571428577</v>
      </c>
      <c r="U7" s="27">
        <v>0.97936507936507933</v>
      </c>
      <c r="V7" s="27">
        <v>0.97156398104265407</v>
      </c>
      <c r="W7" s="27">
        <v>0.98186981214504154</v>
      </c>
      <c r="X7" s="27">
        <v>1.3236289776574137</v>
      </c>
    </row>
    <row r="8" spans="2:24" x14ac:dyDescent="0.45">
      <c r="B8" s="10" t="s">
        <v>12</v>
      </c>
      <c r="C8" s="11" t="s">
        <v>24</v>
      </c>
      <c r="D8" s="11" t="s">
        <v>25</v>
      </c>
      <c r="E8" s="11" t="s">
        <v>15</v>
      </c>
      <c r="F8" s="11" t="s">
        <v>26</v>
      </c>
      <c r="G8" s="11" t="s">
        <v>17</v>
      </c>
      <c r="H8" s="14">
        <v>34384000</v>
      </c>
      <c r="I8" s="14">
        <v>39434000</v>
      </c>
      <c r="J8" s="14">
        <v>46337000</v>
      </c>
      <c r="K8" s="16">
        <f t="shared" si="0"/>
        <v>3438400</v>
      </c>
      <c r="L8" s="20">
        <v>1.0786709390872695</v>
      </c>
      <c r="M8" s="20">
        <v>1.0000660038152369</v>
      </c>
      <c r="N8" s="20">
        <v>1.0001159554730983</v>
      </c>
      <c r="O8" s="20">
        <v>0.99998935151707002</v>
      </c>
      <c r="P8" s="20">
        <v>1.0898434528357428</v>
      </c>
      <c r="Q8" s="20">
        <v>1.0000169136053041</v>
      </c>
      <c r="R8" s="26">
        <v>0.72993439445806485</v>
      </c>
      <c r="S8" s="27">
        <v>1.0001057118864107</v>
      </c>
      <c r="T8" s="27">
        <v>1.0845238095238094</v>
      </c>
      <c r="U8" s="27">
        <v>0.98071428571428576</v>
      </c>
      <c r="V8" s="27">
        <v>0.7388095238095238</v>
      </c>
      <c r="W8" s="27">
        <v>0.88295739348370927</v>
      </c>
      <c r="X8" s="27">
        <v>1.0792857142857142</v>
      </c>
    </row>
    <row r="9" spans="2:24" x14ac:dyDescent="0.45">
      <c r="B9" s="10" t="s">
        <v>12</v>
      </c>
      <c r="C9" s="11" t="s">
        <v>27</v>
      </c>
      <c r="D9" s="11" t="s">
        <v>27</v>
      </c>
      <c r="E9" s="11" t="s">
        <v>15</v>
      </c>
      <c r="F9" s="11" t="s">
        <v>28</v>
      </c>
      <c r="G9" s="11" t="s">
        <v>17</v>
      </c>
      <c r="H9" s="14">
        <v>279000</v>
      </c>
      <c r="I9" s="14">
        <v>260000</v>
      </c>
      <c r="J9" s="14">
        <v>367000</v>
      </c>
      <c r="K9" s="16">
        <f t="shared" si="0"/>
        <v>27900</v>
      </c>
      <c r="L9" s="19" t="s">
        <v>53</v>
      </c>
      <c r="M9" s="20">
        <v>0.92</v>
      </c>
      <c r="N9" s="19" t="s">
        <v>53</v>
      </c>
      <c r="O9" s="19" t="s">
        <v>53</v>
      </c>
      <c r="P9" s="19" t="s">
        <v>53</v>
      </c>
      <c r="Q9" s="20">
        <v>0.91</v>
      </c>
      <c r="R9" s="25" t="s">
        <v>53</v>
      </c>
      <c r="S9" s="27" t="s">
        <v>56</v>
      </c>
      <c r="T9" s="27">
        <v>0.85</v>
      </c>
      <c r="U9" s="27" t="s">
        <v>56</v>
      </c>
      <c r="V9" s="27" t="s">
        <v>56</v>
      </c>
      <c r="W9" s="27" t="s">
        <v>56</v>
      </c>
      <c r="X9" s="27">
        <v>0.94</v>
      </c>
    </row>
    <row r="10" spans="2:24" x14ac:dyDescent="0.45">
      <c r="B10" s="10" t="s">
        <v>12</v>
      </c>
      <c r="C10" s="11" t="s">
        <v>29</v>
      </c>
      <c r="D10" s="11" t="s">
        <v>30</v>
      </c>
      <c r="E10" s="11" t="s">
        <v>15</v>
      </c>
      <c r="F10" s="11" t="s">
        <v>31</v>
      </c>
      <c r="G10" s="11" t="s">
        <v>17</v>
      </c>
      <c r="H10" s="14">
        <v>1191000</v>
      </c>
      <c r="I10" s="14">
        <v>773000</v>
      </c>
      <c r="J10" s="14">
        <v>1557000</v>
      </c>
      <c r="K10" s="16">
        <f t="shared" si="0"/>
        <v>119100</v>
      </c>
      <c r="L10" s="19" t="s">
        <v>53</v>
      </c>
      <c r="M10" s="20">
        <v>0.96499999999999997</v>
      </c>
      <c r="N10" s="19" t="s">
        <v>53</v>
      </c>
      <c r="O10" s="19" t="s">
        <v>53</v>
      </c>
      <c r="P10" s="19" t="s">
        <v>53</v>
      </c>
      <c r="Q10" s="20">
        <v>1</v>
      </c>
      <c r="R10" s="25" t="s">
        <v>53</v>
      </c>
      <c r="S10" s="27" t="s">
        <v>56</v>
      </c>
      <c r="T10" s="27">
        <v>0.98499999999999999</v>
      </c>
      <c r="U10" s="27" t="s">
        <v>56</v>
      </c>
      <c r="V10" s="27" t="s">
        <v>56</v>
      </c>
      <c r="W10" s="27" t="s">
        <v>56</v>
      </c>
      <c r="X10" s="27">
        <v>0.99250000000000005</v>
      </c>
    </row>
    <row r="11" spans="2:24" x14ac:dyDescent="0.45">
      <c r="B11" s="10" t="s">
        <v>12</v>
      </c>
      <c r="C11" s="11" t="s">
        <v>32</v>
      </c>
      <c r="D11" s="11" t="s">
        <v>32</v>
      </c>
      <c r="E11" s="11" t="s">
        <v>15</v>
      </c>
      <c r="F11" s="11" t="s">
        <v>33</v>
      </c>
      <c r="G11" s="11" t="s">
        <v>17</v>
      </c>
      <c r="H11" s="14">
        <v>1517000</v>
      </c>
      <c r="I11" s="14">
        <v>1742000</v>
      </c>
      <c r="J11" s="14">
        <v>1680000</v>
      </c>
      <c r="K11" s="16">
        <f t="shared" si="0"/>
        <v>151700</v>
      </c>
      <c r="L11" s="19" t="s">
        <v>53</v>
      </c>
      <c r="M11" s="20">
        <v>0.96499999999999997</v>
      </c>
      <c r="N11" s="19" t="s">
        <v>53</v>
      </c>
      <c r="O11" s="19" t="s">
        <v>53</v>
      </c>
      <c r="P11" s="20">
        <v>0.96</v>
      </c>
      <c r="Q11" s="19" t="s">
        <v>53</v>
      </c>
      <c r="R11" s="25" t="s">
        <v>53</v>
      </c>
      <c r="S11" s="27" t="s">
        <v>56</v>
      </c>
      <c r="T11" s="27" t="s">
        <v>56</v>
      </c>
      <c r="U11" s="27">
        <v>0.97</v>
      </c>
      <c r="V11" s="27" t="s">
        <v>56</v>
      </c>
      <c r="W11" s="27" t="s">
        <v>56</v>
      </c>
      <c r="X11" s="27">
        <v>0.98666666666666669</v>
      </c>
    </row>
    <row r="12" spans="2:24" x14ac:dyDescent="0.45">
      <c r="B12" s="10" t="s">
        <v>12</v>
      </c>
      <c r="C12" s="11" t="s">
        <v>34</v>
      </c>
      <c r="D12" s="11" t="s">
        <v>35</v>
      </c>
      <c r="E12" s="11" t="s">
        <v>15</v>
      </c>
      <c r="F12" s="11" t="s">
        <v>36</v>
      </c>
      <c r="G12" s="11" t="s">
        <v>20</v>
      </c>
      <c r="H12" s="14">
        <v>3341000</v>
      </c>
      <c r="I12" s="14">
        <v>1695000</v>
      </c>
      <c r="J12" s="14">
        <v>2553000</v>
      </c>
      <c r="K12" s="16">
        <f t="shared" si="0"/>
        <v>334100</v>
      </c>
      <c r="L12" s="19" t="s">
        <v>53</v>
      </c>
      <c r="M12" s="20">
        <v>1</v>
      </c>
      <c r="N12" s="19" t="s">
        <v>53</v>
      </c>
      <c r="O12" s="19" t="s">
        <v>53</v>
      </c>
      <c r="P12" s="19" t="s">
        <v>53</v>
      </c>
      <c r="Q12" s="19" t="s">
        <v>53</v>
      </c>
      <c r="R12" s="25" t="s">
        <v>53</v>
      </c>
      <c r="S12" s="27" t="s">
        <v>56</v>
      </c>
      <c r="T12" s="27">
        <v>0.92055555555555557</v>
      </c>
      <c r="U12" s="27" t="s">
        <v>56</v>
      </c>
      <c r="V12" s="27" t="s">
        <v>56</v>
      </c>
      <c r="W12" s="27" t="s">
        <v>56</v>
      </c>
      <c r="X12" s="27" t="s">
        <v>56</v>
      </c>
    </row>
    <row r="13" spans="2:24" x14ac:dyDescent="0.45">
      <c r="B13" s="10" t="s">
        <v>12</v>
      </c>
      <c r="C13" s="11" t="s">
        <v>37</v>
      </c>
      <c r="D13" s="11" t="s">
        <v>38</v>
      </c>
      <c r="E13" s="11" t="s">
        <v>15</v>
      </c>
      <c r="F13" s="11" t="s">
        <v>39</v>
      </c>
      <c r="G13" s="11" t="s">
        <v>17</v>
      </c>
      <c r="H13" s="14">
        <v>967000</v>
      </c>
      <c r="I13" s="14">
        <v>3796000</v>
      </c>
      <c r="J13" s="14">
        <v>1913000</v>
      </c>
      <c r="K13" s="16">
        <f t="shared" si="0"/>
        <v>96700</v>
      </c>
      <c r="L13" s="19" t="s">
        <v>53</v>
      </c>
      <c r="M13" s="19" t="s">
        <v>53</v>
      </c>
      <c r="N13" s="20">
        <v>0.97835051546391749</v>
      </c>
      <c r="O13" s="19" t="s">
        <v>53</v>
      </c>
      <c r="P13" s="19" t="s">
        <v>53</v>
      </c>
      <c r="Q13" s="19" t="s">
        <v>53</v>
      </c>
      <c r="R13" s="25" t="s">
        <v>53</v>
      </c>
      <c r="S13" s="27">
        <v>0.98463917525773192</v>
      </c>
      <c r="T13" s="27" t="s">
        <v>56</v>
      </c>
      <c r="U13" s="27" t="s">
        <v>56</v>
      </c>
      <c r="V13" s="27">
        <v>0.98969072164948457</v>
      </c>
      <c r="W13" s="27" t="s">
        <v>56</v>
      </c>
      <c r="X13" s="27" t="s">
        <v>56</v>
      </c>
    </row>
    <row r="14" spans="2:24" x14ac:dyDescent="0.45">
      <c r="B14" s="10" t="s">
        <v>12</v>
      </c>
      <c r="C14" s="11" t="s">
        <v>40</v>
      </c>
      <c r="D14" s="11" t="s">
        <v>40</v>
      </c>
      <c r="E14" s="11" t="s">
        <v>15</v>
      </c>
      <c r="F14" s="11" t="s">
        <v>41</v>
      </c>
      <c r="G14" s="11" t="s">
        <v>42</v>
      </c>
      <c r="H14" s="14">
        <v>472000</v>
      </c>
      <c r="I14" s="14">
        <v>1438000</v>
      </c>
      <c r="J14" s="14">
        <v>477000</v>
      </c>
      <c r="K14" s="16">
        <f t="shared" si="0"/>
        <v>47200</v>
      </c>
      <c r="L14" s="19" t="s">
        <v>53</v>
      </c>
      <c r="M14" s="19" t="s">
        <v>53</v>
      </c>
      <c r="N14" s="19" t="s">
        <v>53</v>
      </c>
      <c r="O14" s="19" t="s">
        <v>53</v>
      </c>
      <c r="P14" s="19" t="s">
        <v>53</v>
      </c>
      <c r="Q14" s="19" t="s">
        <v>53</v>
      </c>
      <c r="R14" s="25" t="s">
        <v>53</v>
      </c>
      <c r="S14" s="27">
        <v>1.0021052631578948</v>
      </c>
      <c r="T14" s="27" t="s">
        <v>56</v>
      </c>
      <c r="U14" s="27" t="s">
        <v>56</v>
      </c>
      <c r="V14" s="27" t="s">
        <v>56</v>
      </c>
      <c r="W14" s="27" t="s">
        <v>56</v>
      </c>
      <c r="X14" s="27" t="s">
        <v>56</v>
      </c>
    </row>
    <row r="15" spans="2:24" x14ac:dyDescent="0.45">
      <c r="B15" s="10" t="s">
        <v>12</v>
      </c>
      <c r="C15" s="11" t="s">
        <v>43</v>
      </c>
      <c r="D15" s="11" t="s">
        <v>43</v>
      </c>
      <c r="E15" s="11" t="s">
        <v>15</v>
      </c>
      <c r="F15" s="11" t="s">
        <v>44</v>
      </c>
      <c r="G15" s="11" t="s">
        <v>42</v>
      </c>
      <c r="H15" s="14">
        <v>1466000</v>
      </c>
      <c r="I15" s="14">
        <v>2255000</v>
      </c>
      <c r="J15" s="14">
        <v>1453000</v>
      </c>
      <c r="K15" s="16">
        <f t="shared" si="0"/>
        <v>146600</v>
      </c>
      <c r="L15" s="20">
        <v>1</v>
      </c>
      <c r="M15" s="19" t="s">
        <v>53</v>
      </c>
      <c r="N15" s="19" t="s">
        <v>53</v>
      </c>
      <c r="O15" s="20">
        <v>0.49249999999999999</v>
      </c>
      <c r="P15" s="19"/>
      <c r="Q15" s="19" t="s">
        <v>53</v>
      </c>
      <c r="R15" s="25" t="s">
        <v>53</v>
      </c>
      <c r="S15" s="27">
        <v>0.93874999999999997</v>
      </c>
      <c r="T15" s="27" t="s">
        <v>56</v>
      </c>
      <c r="U15" s="27" t="s">
        <v>56</v>
      </c>
      <c r="V15" s="27" t="s">
        <v>56</v>
      </c>
      <c r="W15" s="27" t="s">
        <v>56</v>
      </c>
      <c r="X15" s="27">
        <v>0.95625000000000004</v>
      </c>
    </row>
    <row r="16" spans="2:24" x14ac:dyDescent="0.45">
      <c r="B16" s="10" t="s">
        <v>12</v>
      </c>
      <c r="C16" s="11" t="s">
        <v>45</v>
      </c>
      <c r="D16" s="11" t="s">
        <v>46</v>
      </c>
      <c r="E16" s="11" t="s">
        <v>15</v>
      </c>
      <c r="F16" s="11" t="s">
        <v>47</v>
      </c>
      <c r="G16" s="11" t="s">
        <v>20</v>
      </c>
      <c r="H16" s="14">
        <v>3112000</v>
      </c>
      <c r="I16" s="14">
        <v>11927000</v>
      </c>
      <c r="J16" s="14">
        <v>2212000</v>
      </c>
      <c r="K16" s="16">
        <f t="shared" si="0"/>
        <v>311200</v>
      </c>
      <c r="L16" s="19" t="s">
        <v>53</v>
      </c>
      <c r="M16" s="19" t="s">
        <v>53</v>
      </c>
      <c r="N16" s="19" t="s">
        <v>53</v>
      </c>
      <c r="O16" s="19" t="s">
        <v>53</v>
      </c>
      <c r="P16" s="19" t="s">
        <v>53</v>
      </c>
      <c r="Q16" s="20">
        <v>1.03</v>
      </c>
      <c r="R16" s="25" t="s">
        <v>53</v>
      </c>
      <c r="S16" s="27" t="s">
        <v>56</v>
      </c>
      <c r="T16" s="27" t="s">
        <v>56</v>
      </c>
      <c r="U16" s="27">
        <v>0.83842794759825323</v>
      </c>
      <c r="V16" s="27" t="s">
        <v>56</v>
      </c>
      <c r="W16" s="27" t="s">
        <v>56</v>
      </c>
      <c r="X16" s="27" t="s">
        <v>56</v>
      </c>
    </row>
    <row r="17" spans="2:24" x14ac:dyDescent="0.45">
      <c r="B17" s="12" t="s">
        <v>12</v>
      </c>
      <c r="C17" s="13" t="s">
        <v>48</v>
      </c>
      <c r="D17" s="13" t="s">
        <v>49</v>
      </c>
      <c r="E17" s="13" t="s">
        <v>15</v>
      </c>
      <c r="F17" s="13" t="s">
        <v>50</v>
      </c>
      <c r="G17" s="13" t="s">
        <v>20</v>
      </c>
      <c r="H17" s="15">
        <v>40122000</v>
      </c>
      <c r="I17" s="15">
        <v>27744000</v>
      </c>
      <c r="J17" s="15">
        <v>26063000</v>
      </c>
      <c r="K17" s="17">
        <f t="shared" si="0"/>
        <v>4012200</v>
      </c>
      <c r="L17" s="20">
        <v>1.1155999999999999</v>
      </c>
      <c r="M17" s="20">
        <v>0.92479999999999996</v>
      </c>
      <c r="N17" s="20">
        <v>0.98966666666666669</v>
      </c>
      <c r="O17" s="20">
        <v>1.1206666666666667</v>
      </c>
      <c r="P17" s="20">
        <v>1.6E-2</v>
      </c>
      <c r="Q17" s="20">
        <v>0.78566666666666662</v>
      </c>
      <c r="R17" s="26">
        <v>0.98833333333333329</v>
      </c>
      <c r="S17" s="27">
        <v>0.97666666666666668</v>
      </c>
      <c r="T17" s="27">
        <v>0.80833333333333335</v>
      </c>
      <c r="U17" s="27">
        <v>0.93866666666666665</v>
      </c>
      <c r="V17" s="27">
        <v>0.95533333333333337</v>
      </c>
      <c r="W17" s="27">
        <v>1.1403333333333334</v>
      </c>
      <c r="X17" s="27">
        <v>0.68266666666666664</v>
      </c>
    </row>
    <row r="18" spans="2:24" x14ac:dyDescent="0.45">
      <c r="B18" s="12" t="s">
        <v>12</v>
      </c>
      <c r="C18" s="13" t="s">
        <v>51</v>
      </c>
      <c r="D18" s="13" t="s">
        <v>51</v>
      </c>
      <c r="E18" s="13" t="s">
        <v>15</v>
      </c>
      <c r="F18" s="13" t="s">
        <v>52</v>
      </c>
      <c r="G18" s="13" t="s">
        <v>42</v>
      </c>
      <c r="H18" s="15">
        <v>0</v>
      </c>
      <c r="I18" s="15">
        <v>0</v>
      </c>
      <c r="J18" s="15">
        <v>0</v>
      </c>
      <c r="K18" s="17">
        <f t="shared" si="0"/>
        <v>0</v>
      </c>
      <c r="L18" s="19" t="s">
        <v>53</v>
      </c>
      <c r="M18" s="19" t="s">
        <v>53</v>
      </c>
      <c r="N18" s="19" t="s">
        <v>53</v>
      </c>
      <c r="O18" s="19" t="s">
        <v>53</v>
      </c>
      <c r="P18" s="19" t="s">
        <v>53</v>
      </c>
      <c r="Q18" s="19" t="s">
        <v>53</v>
      </c>
      <c r="R18" s="25" t="s">
        <v>53</v>
      </c>
      <c r="S18" s="27" t="s">
        <v>56</v>
      </c>
      <c r="T18" s="27" t="s">
        <v>56</v>
      </c>
      <c r="U18" s="27" t="s">
        <v>56</v>
      </c>
      <c r="V18" s="27" t="s">
        <v>56</v>
      </c>
      <c r="W18" s="27" t="s">
        <v>56</v>
      </c>
      <c r="X18" s="27" t="s">
        <v>56</v>
      </c>
    </row>
  </sheetData>
  <sheetProtection algorithmName="SHA-512" hashValue="3dp8F8YqL1XAqrjVM4acxf2/ILabsaJSIAyicCwaIIIMbCvl6aN+635OXPcGVjCUeJQH2Cm9QTbyt1hWwPPRSQ==" saltValue="NldzymYVei6fUygYPrP99A==" spinCount="100000" sheet="1" objects="1" scenarios="1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524F3-60C0-455E-9B59-38C75E468642}">
  <dimension ref="B1:W18"/>
  <sheetViews>
    <sheetView tabSelected="1" zoomScale="85" zoomScaleNormal="85" workbookViewId="0">
      <selection activeCell="C15" sqref="C15"/>
    </sheetView>
  </sheetViews>
  <sheetFormatPr defaultRowHeight="18" x14ac:dyDescent="0.45"/>
  <cols>
    <col min="2" max="2" width="8.69921875" customWidth="1"/>
    <col min="3" max="3" width="15.09765625" customWidth="1"/>
    <col min="4" max="4" width="15.5" bestFit="1" customWidth="1"/>
    <col min="5" max="5" width="20.09765625" bestFit="1" customWidth="1"/>
    <col min="6" max="6" width="47.5" customWidth="1"/>
    <col min="7" max="7" width="10.3984375" bestFit="1" customWidth="1"/>
    <col min="8" max="10" width="17.59765625" customWidth="1"/>
    <col min="11" max="11" width="13.59765625" customWidth="1"/>
    <col min="12" max="17" width="27.5" bestFit="1" customWidth="1"/>
    <col min="18" max="19" width="27.3984375" customWidth="1"/>
    <col min="20" max="23" width="27.5" customWidth="1"/>
  </cols>
  <sheetData>
    <row r="1" spans="2:23" ht="27" thickBot="1" x14ac:dyDescent="0.5">
      <c r="B1" s="30" t="s">
        <v>54</v>
      </c>
    </row>
    <row r="2" spans="2:23" ht="18.600000000000001" thickBot="1" x14ac:dyDescent="0.5">
      <c r="B2" t="s">
        <v>61</v>
      </c>
      <c r="L2" s="6">
        <v>45762</v>
      </c>
      <c r="M2" s="7" t="s">
        <v>10</v>
      </c>
      <c r="R2" s="6">
        <v>45945</v>
      </c>
      <c r="S2" s="7" t="s">
        <v>10</v>
      </c>
    </row>
    <row r="3" spans="2:23" x14ac:dyDescent="0.45">
      <c r="L3" s="8" t="s">
        <v>11</v>
      </c>
      <c r="M3" s="9" t="s">
        <v>11</v>
      </c>
      <c r="N3" s="9" t="s">
        <v>11</v>
      </c>
      <c r="O3" s="9" t="s">
        <v>11</v>
      </c>
      <c r="P3" s="9" t="s">
        <v>11</v>
      </c>
      <c r="Q3" s="9" t="s">
        <v>11</v>
      </c>
      <c r="R3" s="9" t="s">
        <v>11</v>
      </c>
      <c r="S3" s="9" t="s">
        <v>11</v>
      </c>
      <c r="T3" s="9" t="s">
        <v>11</v>
      </c>
      <c r="U3" s="9" t="s">
        <v>11</v>
      </c>
      <c r="V3" s="9" t="s">
        <v>11</v>
      </c>
      <c r="W3" s="9" t="s">
        <v>11</v>
      </c>
    </row>
    <row r="4" spans="2:23" ht="63" customHeight="1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5" t="s">
        <v>7</v>
      </c>
      <c r="I4" s="5" t="s">
        <v>8</v>
      </c>
      <c r="J4" s="5" t="s">
        <v>58</v>
      </c>
      <c r="K4" s="5" t="s">
        <v>9</v>
      </c>
      <c r="L4" s="18">
        <f>L2-186</f>
        <v>45576</v>
      </c>
      <c r="M4" s="18">
        <f>L4+31</f>
        <v>45607</v>
      </c>
      <c r="N4" s="18">
        <f>L4+62</f>
        <v>45638</v>
      </c>
      <c r="O4" s="18">
        <f>L4+93</f>
        <v>45669</v>
      </c>
      <c r="P4" s="18">
        <f>L4+124</f>
        <v>45700</v>
      </c>
      <c r="Q4" s="18">
        <f>M4+124</f>
        <v>45731</v>
      </c>
      <c r="R4" s="18">
        <f t="shared" ref="R4:W4" si="0">N4+124</f>
        <v>45762</v>
      </c>
      <c r="S4" s="18">
        <f t="shared" si="0"/>
        <v>45793</v>
      </c>
      <c r="T4" s="18">
        <f t="shared" si="0"/>
        <v>45824</v>
      </c>
      <c r="U4" s="18">
        <f t="shared" si="0"/>
        <v>45855</v>
      </c>
      <c r="V4" s="18">
        <f t="shared" si="0"/>
        <v>45886</v>
      </c>
      <c r="W4" s="18">
        <f t="shared" si="0"/>
        <v>45917</v>
      </c>
    </row>
    <row r="5" spans="2:23" ht="18.600000000000001" thickTop="1" x14ac:dyDescent="0.45"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20</v>
      </c>
      <c r="H5" s="14">
        <v>318000</v>
      </c>
      <c r="I5" s="14">
        <v>966000</v>
      </c>
      <c r="J5" s="31">
        <v>0</v>
      </c>
      <c r="K5" s="16">
        <f>H5*0.1</f>
        <v>31800</v>
      </c>
      <c r="L5" s="19" t="s">
        <v>59</v>
      </c>
      <c r="M5" s="19" t="s">
        <v>60</v>
      </c>
      <c r="N5" s="19" t="s">
        <v>60</v>
      </c>
      <c r="O5" s="19" t="s">
        <v>60</v>
      </c>
      <c r="P5" s="19" t="s">
        <v>60</v>
      </c>
      <c r="Q5" s="19" t="s">
        <v>60</v>
      </c>
      <c r="R5" s="19" t="s">
        <v>60</v>
      </c>
      <c r="S5" s="19" t="s">
        <v>60</v>
      </c>
      <c r="T5" s="19" t="s">
        <v>60</v>
      </c>
      <c r="U5" s="19" t="s">
        <v>60</v>
      </c>
      <c r="V5" s="19" t="s">
        <v>60</v>
      </c>
      <c r="W5" s="19" t="s">
        <v>60</v>
      </c>
    </row>
    <row r="6" spans="2:23" x14ac:dyDescent="0.45">
      <c r="B6" s="10" t="s">
        <v>12</v>
      </c>
      <c r="C6" s="11" t="s">
        <v>18</v>
      </c>
      <c r="D6" s="11" t="s">
        <v>18</v>
      </c>
      <c r="E6" s="11" t="s">
        <v>15</v>
      </c>
      <c r="F6" s="11" t="s">
        <v>19</v>
      </c>
      <c r="G6" s="11" t="s">
        <v>20</v>
      </c>
      <c r="H6" s="14">
        <v>1534000</v>
      </c>
      <c r="I6" s="14">
        <v>590000</v>
      </c>
      <c r="J6" s="31">
        <v>590000</v>
      </c>
      <c r="K6" s="16">
        <f t="shared" ref="K6:K18" si="1">H6*0.1</f>
        <v>153400</v>
      </c>
      <c r="L6" s="33">
        <v>1.0034013605442176</v>
      </c>
      <c r="M6" s="19" t="s">
        <v>60</v>
      </c>
      <c r="N6" s="19">
        <v>1.0034013605442176</v>
      </c>
      <c r="O6" s="19">
        <v>1.0034013605442176</v>
      </c>
      <c r="P6" s="19" t="s">
        <v>60</v>
      </c>
      <c r="Q6" s="19" t="s">
        <v>60</v>
      </c>
      <c r="R6" s="19" t="s">
        <v>60</v>
      </c>
      <c r="S6" s="19" t="s">
        <v>60</v>
      </c>
      <c r="T6" s="19" t="s">
        <v>60</v>
      </c>
      <c r="U6" s="19" t="s">
        <v>60</v>
      </c>
      <c r="V6" s="19" t="s">
        <v>60</v>
      </c>
      <c r="W6" s="19">
        <v>1</v>
      </c>
    </row>
    <row r="7" spans="2:23" x14ac:dyDescent="0.45">
      <c r="B7" s="10" t="s">
        <v>12</v>
      </c>
      <c r="C7" s="11" t="s">
        <v>21</v>
      </c>
      <c r="D7" s="11" t="s">
        <v>22</v>
      </c>
      <c r="E7" s="11" t="s">
        <v>15</v>
      </c>
      <c r="F7" s="11" t="s">
        <v>23</v>
      </c>
      <c r="G7" s="11" t="s">
        <v>20</v>
      </c>
      <c r="H7" s="14">
        <v>12216000</v>
      </c>
      <c r="I7" s="14">
        <v>11160000</v>
      </c>
      <c r="J7" s="31">
        <v>8835000</v>
      </c>
      <c r="K7" s="16">
        <f t="shared" si="1"/>
        <v>1221600</v>
      </c>
      <c r="L7" s="20">
        <v>9.7883597883597878E-2</v>
      </c>
      <c r="M7" s="19">
        <v>1.3153439153439153</v>
      </c>
      <c r="N7" s="20">
        <v>0.97236097236097241</v>
      </c>
      <c r="O7" s="20">
        <v>0.13378684807256236</v>
      </c>
      <c r="P7" s="19" t="s">
        <v>60</v>
      </c>
      <c r="Q7" s="19">
        <v>7.0521541950113384E-2</v>
      </c>
      <c r="R7" s="19">
        <v>0.97619047619047616</v>
      </c>
      <c r="S7" s="19">
        <v>0.96825396825396826</v>
      </c>
      <c r="T7" s="19">
        <v>0.99047619047619051</v>
      </c>
      <c r="U7" s="19">
        <v>0.98095238095238091</v>
      </c>
      <c r="V7" s="19">
        <v>0.98253968253968249</v>
      </c>
      <c r="W7" s="19">
        <v>0.93809523809523809</v>
      </c>
    </row>
    <row r="8" spans="2:23" x14ac:dyDescent="0.45">
      <c r="B8" s="10" t="s">
        <v>12</v>
      </c>
      <c r="C8" s="11" t="s">
        <v>24</v>
      </c>
      <c r="D8" s="11" t="s">
        <v>25</v>
      </c>
      <c r="E8" s="11" t="s">
        <v>15</v>
      </c>
      <c r="F8" s="11" t="s">
        <v>26</v>
      </c>
      <c r="G8" s="11" t="s">
        <v>17</v>
      </c>
      <c r="H8" s="14">
        <v>39434000</v>
      </c>
      <c r="I8" s="14">
        <v>46337000</v>
      </c>
      <c r="J8" s="31">
        <v>46613000</v>
      </c>
      <c r="K8" s="16">
        <f t="shared" si="1"/>
        <v>3943400</v>
      </c>
      <c r="L8" s="20">
        <v>1.0002645502645502</v>
      </c>
      <c r="M8" s="19">
        <v>1.6901360544217687</v>
      </c>
      <c r="N8" s="20">
        <v>0.99573934837092737</v>
      </c>
      <c r="O8" s="20">
        <v>1.0484126984126985</v>
      </c>
      <c r="P8" s="20">
        <v>0.90079365079365081</v>
      </c>
      <c r="Q8" s="20">
        <v>0.87857142857142856</v>
      </c>
      <c r="R8" s="20">
        <v>0.98388278388278383</v>
      </c>
      <c r="S8" s="20">
        <v>1.0809523809523809</v>
      </c>
      <c r="T8" s="20">
        <v>0.98783068783068784</v>
      </c>
      <c r="U8" s="20">
        <v>0.982010582010582</v>
      </c>
      <c r="V8" s="20">
        <v>0.98359788359788358</v>
      </c>
      <c r="W8" s="20">
        <v>0.95767195767195767</v>
      </c>
    </row>
    <row r="9" spans="2:23" x14ac:dyDescent="0.45">
      <c r="B9" s="10" t="s">
        <v>12</v>
      </c>
      <c r="C9" s="11" t="s">
        <v>27</v>
      </c>
      <c r="D9" s="11" t="s">
        <v>27</v>
      </c>
      <c r="E9" s="11" t="s">
        <v>15</v>
      </c>
      <c r="F9" s="11" t="s">
        <v>28</v>
      </c>
      <c r="G9" s="11" t="s">
        <v>17</v>
      </c>
      <c r="H9" s="14">
        <v>260000</v>
      </c>
      <c r="I9" s="14">
        <v>367000</v>
      </c>
      <c r="J9" s="31">
        <v>359000</v>
      </c>
      <c r="K9" s="16">
        <f t="shared" si="1"/>
        <v>26000</v>
      </c>
      <c r="L9" s="19" t="s">
        <v>60</v>
      </c>
      <c r="M9" s="19">
        <v>0.95</v>
      </c>
      <c r="N9" s="19" t="s">
        <v>60</v>
      </c>
      <c r="O9" s="19" t="s">
        <v>60</v>
      </c>
      <c r="P9" s="19" t="s">
        <v>60</v>
      </c>
      <c r="Q9" s="19" t="s">
        <v>60</v>
      </c>
      <c r="R9" s="19" t="s">
        <v>60</v>
      </c>
      <c r="S9" s="19" t="s">
        <v>60</v>
      </c>
      <c r="T9" s="19" t="s">
        <v>60</v>
      </c>
      <c r="U9" s="19">
        <v>0.83</v>
      </c>
      <c r="V9" s="19" t="s">
        <v>60</v>
      </c>
      <c r="W9" s="19">
        <v>0.92</v>
      </c>
    </row>
    <row r="10" spans="2:23" x14ac:dyDescent="0.45">
      <c r="B10" s="10" t="s">
        <v>12</v>
      </c>
      <c r="C10" s="11" t="s">
        <v>29</v>
      </c>
      <c r="D10" s="11" t="s">
        <v>30</v>
      </c>
      <c r="E10" s="11" t="s">
        <v>15</v>
      </c>
      <c r="F10" s="11" t="s">
        <v>31</v>
      </c>
      <c r="G10" s="11" t="s">
        <v>17</v>
      </c>
      <c r="H10" s="14">
        <v>773000</v>
      </c>
      <c r="I10" s="14">
        <v>1557000</v>
      </c>
      <c r="J10" s="31">
        <v>1183000</v>
      </c>
      <c r="K10" s="16">
        <f t="shared" si="1"/>
        <v>77300</v>
      </c>
      <c r="L10" s="19" t="s">
        <v>60</v>
      </c>
      <c r="M10" s="19" t="s">
        <v>60</v>
      </c>
      <c r="N10" s="19" t="s">
        <v>60</v>
      </c>
      <c r="O10" s="19">
        <v>0.98</v>
      </c>
      <c r="P10" s="19" t="s">
        <v>60</v>
      </c>
      <c r="Q10" s="19" t="s">
        <v>60</v>
      </c>
      <c r="R10" s="19" t="s">
        <v>60</v>
      </c>
      <c r="S10" s="19" t="s">
        <v>60</v>
      </c>
      <c r="T10" s="19">
        <v>0.97750000000000004</v>
      </c>
      <c r="U10" s="19" t="s">
        <v>60</v>
      </c>
      <c r="V10" s="19" t="s">
        <v>60</v>
      </c>
      <c r="W10" s="19">
        <v>0.99</v>
      </c>
    </row>
    <row r="11" spans="2:23" x14ac:dyDescent="0.45">
      <c r="B11" s="10" t="s">
        <v>12</v>
      </c>
      <c r="C11" s="11" t="s">
        <v>32</v>
      </c>
      <c r="D11" s="11" t="s">
        <v>32</v>
      </c>
      <c r="E11" s="11" t="s">
        <v>15</v>
      </c>
      <c r="F11" s="11" t="s">
        <v>33</v>
      </c>
      <c r="G11" s="11" t="s">
        <v>20</v>
      </c>
      <c r="H11" s="14">
        <v>1742000</v>
      </c>
      <c r="I11" s="14">
        <v>1680000</v>
      </c>
      <c r="J11" s="31">
        <v>1175000</v>
      </c>
      <c r="K11" s="16">
        <f t="shared" si="1"/>
        <v>174200</v>
      </c>
      <c r="L11" s="19" t="s">
        <v>60</v>
      </c>
      <c r="M11" s="19" t="s">
        <v>60</v>
      </c>
      <c r="N11" s="19" t="s">
        <v>60</v>
      </c>
      <c r="O11" s="19">
        <v>0.48749999999999999</v>
      </c>
      <c r="P11" s="19" t="s">
        <v>60</v>
      </c>
      <c r="Q11" s="19" t="s">
        <v>60</v>
      </c>
      <c r="R11" s="19" t="s">
        <v>60</v>
      </c>
      <c r="S11" s="19">
        <v>0.98</v>
      </c>
      <c r="T11" s="19" t="s">
        <v>60</v>
      </c>
      <c r="U11" s="19">
        <v>0.96</v>
      </c>
      <c r="V11" s="19">
        <v>0.96499999999999997</v>
      </c>
      <c r="W11" s="19">
        <v>1</v>
      </c>
    </row>
    <row r="12" spans="2:23" x14ac:dyDescent="0.45">
      <c r="B12" s="10" t="s">
        <v>12</v>
      </c>
      <c r="C12" s="11" t="s">
        <v>34</v>
      </c>
      <c r="D12" s="11" t="s">
        <v>35</v>
      </c>
      <c r="E12" s="11" t="s">
        <v>15</v>
      </c>
      <c r="F12" s="11" t="s">
        <v>36</v>
      </c>
      <c r="G12" s="11" t="s">
        <v>17</v>
      </c>
      <c r="H12" s="14">
        <v>1695000</v>
      </c>
      <c r="I12" s="14">
        <v>2553000</v>
      </c>
      <c r="J12" s="31">
        <v>3743000</v>
      </c>
      <c r="K12" s="16">
        <f t="shared" si="1"/>
        <v>169500</v>
      </c>
      <c r="L12" s="19">
        <v>0.93388888888888888</v>
      </c>
      <c r="M12" s="19" t="s">
        <v>60</v>
      </c>
      <c r="N12" s="19" t="s">
        <v>60</v>
      </c>
      <c r="O12" s="19" t="s">
        <v>60</v>
      </c>
      <c r="P12" s="19" t="s">
        <v>60</v>
      </c>
      <c r="Q12" s="19">
        <v>0.9</v>
      </c>
      <c r="R12" s="19">
        <v>1</v>
      </c>
      <c r="S12" s="19" t="s">
        <v>60</v>
      </c>
      <c r="T12" s="19">
        <v>0.89777777777777779</v>
      </c>
      <c r="U12" s="19" t="s">
        <v>60</v>
      </c>
      <c r="V12" s="19" t="s">
        <v>60</v>
      </c>
      <c r="W12" s="19" t="s">
        <v>60</v>
      </c>
    </row>
    <row r="13" spans="2:23" x14ac:dyDescent="0.45">
      <c r="B13" s="10" t="s">
        <v>12</v>
      </c>
      <c r="C13" s="11" t="s">
        <v>37</v>
      </c>
      <c r="D13" s="11" t="s">
        <v>38</v>
      </c>
      <c r="E13" s="11" t="s">
        <v>15</v>
      </c>
      <c r="F13" s="11" t="s">
        <v>39</v>
      </c>
      <c r="G13" s="11" t="s">
        <v>20</v>
      </c>
      <c r="H13" s="14">
        <v>3796000</v>
      </c>
      <c r="I13" s="14">
        <v>1913000</v>
      </c>
      <c r="J13" s="31">
        <v>2883000</v>
      </c>
      <c r="K13" s="16">
        <f t="shared" si="1"/>
        <v>379600</v>
      </c>
      <c r="L13" s="19" t="s">
        <v>60</v>
      </c>
      <c r="M13" s="19" t="s">
        <v>60</v>
      </c>
      <c r="N13" s="19" t="s">
        <v>60</v>
      </c>
      <c r="O13" s="19">
        <v>0.99793814432989691</v>
      </c>
      <c r="P13" s="19" t="s">
        <v>60</v>
      </c>
      <c r="Q13" s="19" t="s">
        <v>60</v>
      </c>
      <c r="R13" s="19" t="s">
        <v>60</v>
      </c>
      <c r="S13" s="19" t="s">
        <v>60</v>
      </c>
      <c r="T13" s="19">
        <v>0.98865979381443303</v>
      </c>
      <c r="U13" s="19" t="s">
        <v>60</v>
      </c>
      <c r="V13" s="19" t="s">
        <v>60</v>
      </c>
      <c r="W13" s="19" t="s">
        <v>60</v>
      </c>
    </row>
    <row r="14" spans="2:23" x14ac:dyDescent="0.45">
      <c r="B14" s="10" t="s">
        <v>12</v>
      </c>
      <c r="C14" s="11" t="s">
        <v>40</v>
      </c>
      <c r="D14" s="11" t="s">
        <v>40</v>
      </c>
      <c r="E14" s="11" t="s">
        <v>15</v>
      </c>
      <c r="F14" s="11" t="s">
        <v>41</v>
      </c>
      <c r="G14" s="11" t="s">
        <v>20</v>
      </c>
      <c r="H14" s="14">
        <v>1438000</v>
      </c>
      <c r="I14" s="14">
        <v>477000</v>
      </c>
      <c r="J14" s="31">
        <v>960000</v>
      </c>
      <c r="K14" s="16">
        <f t="shared" si="1"/>
        <v>143800</v>
      </c>
      <c r="L14" s="19">
        <v>1.0189473684210526</v>
      </c>
      <c r="M14" s="19" t="s">
        <v>60</v>
      </c>
      <c r="N14" s="19" t="s">
        <v>60</v>
      </c>
      <c r="O14" s="19" t="s">
        <v>60</v>
      </c>
      <c r="P14" s="19" t="s">
        <v>60</v>
      </c>
      <c r="Q14" s="19" t="s">
        <v>60</v>
      </c>
      <c r="R14" s="19" t="s">
        <v>60</v>
      </c>
      <c r="S14" s="19" t="s">
        <v>60</v>
      </c>
      <c r="T14" s="19">
        <v>1.0336842105263158</v>
      </c>
      <c r="U14" s="19" t="s">
        <v>60</v>
      </c>
      <c r="V14" s="19" t="s">
        <v>60</v>
      </c>
      <c r="W14" s="19" t="s">
        <v>60</v>
      </c>
    </row>
    <row r="15" spans="2:23" x14ac:dyDescent="0.45">
      <c r="B15" s="10" t="s">
        <v>12</v>
      </c>
      <c r="C15" s="11" t="s">
        <v>43</v>
      </c>
      <c r="D15" s="11" t="s">
        <v>43</v>
      </c>
      <c r="E15" s="11" t="s">
        <v>15</v>
      </c>
      <c r="F15" s="11" t="s">
        <v>44</v>
      </c>
      <c r="G15" s="11" t="s">
        <v>42</v>
      </c>
      <c r="H15" s="14">
        <v>2255000</v>
      </c>
      <c r="I15" s="14">
        <v>1453000</v>
      </c>
      <c r="J15" s="31">
        <v>2273000</v>
      </c>
      <c r="K15" s="16">
        <f t="shared" si="1"/>
        <v>225500</v>
      </c>
      <c r="L15" s="20" t="s">
        <v>60</v>
      </c>
      <c r="M15" s="19" t="s">
        <v>60</v>
      </c>
      <c r="N15" s="19" t="s">
        <v>60</v>
      </c>
      <c r="O15" s="19" t="s">
        <v>60</v>
      </c>
      <c r="P15" s="19">
        <v>0.94625000000000004</v>
      </c>
      <c r="Q15" s="19" t="s">
        <v>60</v>
      </c>
      <c r="R15" s="19" t="s">
        <v>60</v>
      </c>
      <c r="S15" s="19" t="s">
        <v>60</v>
      </c>
      <c r="T15" s="19" t="s">
        <v>60</v>
      </c>
      <c r="U15" s="19">
        <v>0.95625000000000004</v>
      </c>
      <c r="V15" s="19" t="s">
        <v>60</v>
      </c>
      <c r="W15" s="19" t="s">
        <v>60</v>
      </c>
    </row>
    <row r="16" spans="2:23" x14ac:dyDescent="0.45">
      <c r="B16" s="10" t="s">
        <v>12</v>
      </c>
      <c r="C16" s="11" t="s">
        <v>45</v>
      </c>
      <c r="D16" s="11" t="s">
        <v>46</v>
      </c>
      <c r="E16" s="11" t="s">
        <v>15</v>
      </c>
      <c r="F16" s="11" t="s">
        <v>47</v>
      </c>
      <c r="G16" s="11" t="s">
        <v>20</v>
      </c>
      <c r="H16" s="14">
        <v>11927000</v>
      </c>
      <c r="I16" s="14">
        <v>2212000</v>
      </c>
      <c r="J16" s="31">
        <v>960000</v>
      </c>
      <c r="K16" s="16">
        <f t="shared" si="1"/>
        <v>1192700</v>
      </c>
      <c r="L16" s="19" t="s">
        <v>60</v>
      </c>
      <c r="M16" s="19" t="s">
        <v>60</v>
      </c>
      <c r="N16" s="19" t="s">
        <v>60</v>
      </c>
      <c r="O16" s="19" t="s">
        <v>60</v>
      </c>
      <c r="P16" s="19" t="s">
        <v>60</v>
      </c>
      <c r="Q16" s="19" t="s">
        <v>60</v>
      </c>
      <c r="R16" s="19">
        <v>0.96943231441048039</v>
      </c>
      <c r="S16" s="19" t="s">
        <v>60</v>
      </c>
      <c r="T16" s="19" t="s">
        <v>60</v>
      </c>
      <c r="U16" s="19" t="s">
        <v>60</v>
      </c>
      <c r="V16" s="19" t="s">
        <v>60</v>
      </c>
      <c r="W16" s="19" t="s">
        <v>60</v>
      </c>
    </row>
    <row r="17" spans="2:23" x14ac:dyDescent="0.45">
      <c r="B17" s="12" t="s">
        <v>12</v>
      </c>
      <c r="C17" s="13" t="s">
        <v>48</v>
      </c>
      <c r="D17" s="13" t="s">
        <v>49</v>
      </c>
      <c r="E17" s="13" t="s">
        <v>15</v>
      </c>
      <c r="F17" s="13" t="s">
        <v>50</v>
      </c>
      <c r="G17" s="11" t="s">
        <v>17</v>
      </c>
      <c r="H17" s="15">
        <v>27744000</v>
      </c>
      <c r="I17" s="15">
        <v>26063000</v>
      </c>
      <c r="J17" s="32">
        <v>34623000</v>
      </c>
      <c r="K17" s="16">
        <f t="shared" si="1"/>
        <v>2774400</v>
      </c>
      <c r="L17" s="20">
        <v>1.3118580765639589</v>
      </c>
      <c r="M17" s="19">
        <v>0.82533013205282113</v>
      </c>
      <c r="N17" s="20">
        <v>0.66359877284247037</v>
      </c>
      <c r="O17" s="20">
        <v>1.2818460717620381</v>
      </c>
      <c r="P17" s="20">
        <v>0.80432172869147656</v>
      </c>
      <c r="Q17" s="20">
        <v>1.1544617847138856</v>
      </c>
      <c r="R17" s="20">
        <v>1.10016</v>
      </c>
      <c r="S17" s="20">
        <v>1.1266666666666667</v>
      </c>
      <c r="T17" s="20">
        <v>0.9936666666666667</v>
      </c>
      <c r="U17" s="20">
        <v>0.97092307692307689</v>
      </c>
      <c r="V17" s="20">
        <v>0.49366666666666664</v>
      </c>
      <c r="W17" s="20">
        <v>0.98022222222222222</v>
      </c>
    </row>
    <row r="18" spans="2:23" x14ac:dyDescent="0.45">
      <c r="B18" s="12" t="s">
        <v>12</v>
      </c>
      <c r="C18" s="13" t="s">
        <v>51</v>
      </c>
      <c r="D18" s="13" t="s">
        <v>51</v>
      </c>
      <c r="E18" s="13" t="s">
        <v>15</v>
      </c>
      <c r="F18" s="13" t="s">
        <v>52</v>
      </c>
      <c r="G18" s="13" t="s">
        <v>42</v>
      </c>
      <c r="H18" s="15">
        <v>0</v>
      </c>
      <c r="I18" s="15">
        <v>0</v>
      </c>
      <c r="J18" s="32">
        <v>0</v>
      </c>
      <c r="K18" s="16">
        <f t="shared" si="1"/>
        <v>0</v>
      </c>
      <c r="L18" s="19" t="s">
        <v>60</v>
      </c>
      <c r="M18" s="19" t="s">
        <v>60</v>
      </c>
      <c r="N18" s="19" t="s">
        <v>60</v>
      </c>
      <c r="O18" s="19" t="s">
        <v>60</v>
      </c>
      <c r="P18" s="19" t="s">
        <v>60</v>
      </c>
      <c r="Q18" s="19" t="s">
        <v>60</v>
      </c>
      <c r="R18" s="19" t="s">
        <v>60</v>
      </c>
      <c r="S18" s="19" t="s">
        <v>60</v>
      </c>
      <c r="T18" s="19" t="s">
        <v>60</v>
      </c>
      <c r="U18" s="19" t="s">
        <v>60</v>
      </c>
      <c r="V18" s="19" t="s">
        <v>60</v>
      </c>
      <c r="W18" s="19" t="s">
        <v>60</v>
      </c>
    </row>
  </sheetData>
  <sheetProtection algorithmName="SHA-512" hashValue="NBcvQC6RW0Kw7n07lP0qGoQvuPINaR06j1+bxioJn5rFnhiKyyF0M/5FihMXDLsD2gdkBKLNZfID/b94twGzuA==" saltValue="wqQ0rzNU5E5FswHjjVvKEw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24年度_様式4</vt:lpstr>
      <vt:lpstr>25年度_様式4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辻村 健太</dc:creator>
  <cp:lastModifiedBy>齋藤 宏</cp:lastModifiedBy>
  <dcterms:created xsi:type="dcterms:W3CDTF">2024-06-27T04:03:37Z</dcterms:created>
  <dcterms:modified xsi:type="dcterms:W3CDTF">2025-10-15T09:27:45Z</dcterms:modified>
</cp:coreProperties>
</file>